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azosa\Documents\"/>
    </mc:Choice>
  </mc:AlternateContent>
  <xr:revisionPtr revIDLastSave="0" documentId="13_ncr:1_{03B5B15F-9134-4782-89E5-347406A28A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F. ACTUALIZACIÓN SALARI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2" l="1"/>
  <c r="E19" i="2" l="1"/>
  <c r="E7" i="2" s="1"/>
  <c r="H7" i="2" s="1"/>
  <c r="D19" i="2"/>
  <c r="D7" i="2" s="1"/>
  <c r="C19" i="2"/>
  <c r="C18" i="2"/>
  <c r="D9" i="2" s="1"/>
  <c r="C11" i="2"/>
  <c r="E9" i="2" l="1"/>
  <c r="D6" i="2"/>
  <c r="C20" i="2"/>
  <c r="C21" i="2" s="1"/>
  <c r="D8" i="2" s="1"/>
  <c r="C25" i="2" s="1"/>
  <c r="C24" i="2" l="1"/>
  <c r="H9" i="2" s="1"/>
  <c r="D13" i="2"/>
  <c r="E6" i="2" l="1"/>
  <c r="H6" i="2" s="1"/>
  <c r="C26" i="2"/>
  <c r="C27" i="2" s="1"/>
  <c r="E8" i="2" s="1"/>
  <c r="D10" i="2"/>
  <c r="D11" i="2" s="1"/>
  <c r="E10" i="2" l="1"/>
  <c r="H10" i="2" s="1"/>
  <c r="E13" i="2"/>
  <c r="H8" i="2"/>
  <c r="E11" i="2" l="1"/>
  <c r="H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Soporte</author>
  </authors>
  <commentList>
    <comment ref="B7" authorId="0" shapeId="0" xr:uid="{A97986CE-5E81-4F25-80EB-E94B3FDB2884}">
      <text>
        <r>
          <rPr>
            <b/>
            <sz val="9"/>
            <color indexed="81"/>
            <rFont val="Tahoma"/>
            <family val="2"/>
          </rPr>
          <t xml:space="preserve">Nota:
</t>
        </r>
        <r>
          <rPr>
            <sz val="9"/>
            <color indexed="81"/>
            <rFont val="Tahoma"/>
            <family val="2"/>
          </rPr>
          <t xml:space="preserve">Este complemento no es absorbible ni compensable.
</t>
        </r>
      </text>
    </comment>
    <comment ref="B8" authorId="0" shapeId="0" xr:uid="{C71EA6F3-9814-4716-A92F-EE38DC526AF4}">
      <text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
Este complemento no es absorbible ni compensable, salvo excepciones dispuestas en el convenio.</t>
        </r>
      </text>
    </comment>
    <comment ref="B9" authorId="0" shapeId="0" xr:uid="{CF559CAC-108D-4AC9-8029-7039B33FEE02}">
      <text>
        <r>
          <rPr>
            <b/>
            <sz val="9"/>
            <color indexed="81"/>
            <rFont val="Tahoma"/>
            <charset val="1"/>
          </rPr>
          <t>Nota:</t>
        </r>
        <r>
          <rPr>
            <sz val="9"/>
            <color indexed="81"/>
            <rFont val="Tahoma"/>
            <charset val="1"/>
          </rPr>
          <t xml:space="preserve">
Este complemento puede ser absorbible y compensable con cargo a los incrementos del salario base y pagas extraordinarias establecidas en el Convenio.</t>
        </r>
      </text>
    </comment>
  </commentList>
</comments>
</file>

<file path=xl/sharedStrings.xml><?xml version="1.0" encoding="utf-8"?>
<sst xmlns="http://schemas.openxmlformats.org/spreadsheetml/2006/main" count="37" uniqueCount="22">
  <si>
    <t>CONCEPTOS</t>
  </si>
  <si>
    <t>Salario Base</t>
  </si>
  <si>
    <t>Complemento por experiencia</t>
  </si>
  <si>
    <t>Complemento diferencia salarial</t>
  </si>
  <si>
    <t>Paga extra prorrateada</t>
  </si>
  <si>
    <t>TOTAL</t>
  </si>
  <si>
    <t>Complemento experiencia 2019</t>
  </si>
  <si>
    <t>Complemento experiencia 2020</t>
  </si>
  <si>
    <t>INCREMENTO SALARIO 2019</t>
  </si>
  <si>
    <t>INCREMENTO SALARIO 2020</t>
  </si>
  <si>
    <t>Complemento "Ad personam"</t>
  </si>
  <si>
    <t>MULTIPLICADOR</t>
  </si>
  <si>
    <t>ANTIGÜEDAD (AÑO)</t>
  </si>
  <si>
    <t>ACTUALIZACIONES DE SALARIO</t>
  </si>
  <si>
    <t>IMPORTES</t>
  </si>
  <si>
    <t>SALARIO EJERCICIO 2021</t>
  </si>
  <si>
    <t>PASOS:</t>
  </si>
  <si>
    <t>ABSORCIÓN REALIZADA AÑO</t>
  </si>
  <si>
    <t>MÁXIMO A ABSORBER AÑO</t>
  </si>
  <si>
    <t>1.- Introduce el año correspondiente a su antigüedad en la empresa.</t>
  </si>
  <si>
    <t>2.- Introduce los importes de cada concepto de su hoja de salario de diciembre 2018 (celdas en blanco debajo de la celda "2018")</t>
  </si>
  <si>
    <t>3.- Introduce el importe correspondiente al complemento de experiencia según nivel retributivo de su categoría profesional (celdas en blanco debajo de las celdas "Complemento experiencia 2019" y  "Complemento experiencia 2020").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</si>
</sst>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0" xfId="0" applyFont="1" applyFill="1"/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Border="1"/>
    <xf numFmtId="2" fontId="1" fillId="2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0" fontId="0" fillId="0" borderId="0" xfId="0" applyFill="1"/>
    <xf numFmtId="0" fontId="1" fillId="6" borderId="0" xfId="0" applyFont="1" applyFill="1" applyAlignment="1">
      <alignment horizontal="right"/>
    </xf>
    <xf numFmtId="2" fontId="1" fillId="6" borderId="0" xfId="0" applyNumberFormat="1" applyFont="1" applyFill="1" applyAlignment="1">
      <alignment horizontal="center"/>
    </xf>
    <xf numFmtId="0" fontId="1" fillId="6" borderId="0" xfId="0" applyFont="1" applyFill="1" applyAlignment="1">
      <alignment horizontal="left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2" fillId="0" borderId="1" xfId="0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0" borderId="0" xfId="0" applyFont="1"/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/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/>
    <xf numFmtId="2" fontId="2" fillId="4" borderId="2" xfId="0" applyNumberFormat="1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241040</xdr:colOff>
      <xdr:row>16</xdr:row>
      <xdr:rowOff>126725</xdr:rowOff>
    </xdr:from>
    <xdr:to>
      <xdr:col>4</xdr:col>
      <xdr:colOff>11612</xdr:colOff>
      <xdr:row>23</xdr:row>
      <xdr:rowOff>50525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801208-5D1A-4621-9AD4-BA39EF4C3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9627" y="2984225"/>
          <a:ext cx="173355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108031</xdr:colOff>
      <xdr:row>16</xdr:row>
      <xdr:rowOff>133764</xdr:rowOff>
    </xdr:from>
    <xdr:to>
      <xdr:col>4</xdr:col>
      <xdr:colOff>1880019</xdr:colOff>
      <xdr:row>23</xdr:row>
      <xdr:rowOff>48039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49E42B-693E-4F3E-828E-84789B06D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2556" y="3181764"/>
          <a:ext cx="1771988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BA78E-1ABF-4920-BA1B-D4B0E6E0C3B2}">
  <dimension ref="B1:K32"/>
  <sheetViews>
    <sheetView tabSelected="1" topLeftCell="A3" zoomScale="115" zoomScaleNormal="115" workbookViewId="0">
      <selection activeCell="H21" sqref="H21"/>
    </sheetView>
  </sheetViews>
  <sheetFormatPr baseColWidth="10" defaultRowHeight="15" x14ac:dyDescent="0.25"/>
  <cols>
    <col min="2" max="2" width="32" bestFit="1" customWidth="1"/>
    <col min="3" max="3" width="13" bestFit="1" customWidth="1"/>
    <col min="4" max="5" width="29.42578125" bestFit="1" customWidth="1"/>
    <col min="7" max="7" width="30.28515625" bestFit="1" customWidth="1"/>
    <col min="8" max="8" width="24.28515625" customWidth="1"/>
  </cols>
  <sheetData>
    <row r="1" spans="2:8" ht="15.75" thickBot="1" x14ac:dyDescent="0.3"/>
    <row r="2" spans="2:8" ht="15.75" thickBot="1" x14ac:dyDescent="0.3">
      <c r="B2" s="18" t="s">
        <v>12</v>
      </c>
      <c r="C2" s="19">
        <v>2004</v>
      </c>
      <c r="D2" s="11"/>
    </row>
    <row r="3" spans="2:8" ht="15.75" thickBot="1" x14ac:dyDescent="0.3">
      <c r="C3" s="11"/>
      <c r="D3" s="11"/>
    </row>
    <row r="4" spans="2:8" x14ac:dyDescent="0.25">
      <c r="C4" s="17" t="s">
        <v>13</v>
      </c>
      <c r="D4" s="17"/>
      <c r="E4" s="17"/>
      <c r="G4" s="27" t="s">
        <v>15</v>
      </c>
      <c r="H4" s="28"/>
    </row>
    <row r="5" spans="2:8" ht="15.75" thickBot="1" x14ac:dyDescent="0.3">
      <c r="B5" s="6" t="s">
        <v>0</v>
      </c>
      <c r="C5" s="16">
        <v>2018</v>
      </c>
      <c r="D5" s="16">
        <v>2019</v>
      </c>
      <c r="E5" s="16">
        <v>2020</v>
      </c>
      <c r="G5" s="29" t="s">
        <v>0</v>
      </c>
      <c r="H5" s="30" t="s">
        <v>14</v>
      </c>
    </row>
    <row r="6" spans="2:8" x14ac:dyDescent="0.25">
      <c r="B6" s="6" t="s">
        <v>1</v>
      </c>
      <c r="C6" s="20">
        <v>1499.26</v>
      </c>
      <c r="D6" s="7">
        <f>C6+C18/14</f>
        <v>1514.2526</v>
      </c>
      <c r="E6" s="7">
        <f>D6+C24/14</f>
        <v>1526.3666208</v>
      </c>
      <c r="G6" s="29" t="s">
        <v>1</v>
      </c>
      <c r="H6" s="32">
        <f t="shared" ref="H6:H7" si="0">E6</f>
        <v>1526.3666208</v>
      </c>
    </row>
    <row r="7" spans="2:8" x14ac:dyDescent="0.25">
      <c r="B7" s="6" t="s">
        <v>2</v>
      </c>
      <c r="C7" s="21">
        <v>0</v>
      </c>
      <c r="D7" s="7">
        <f>(D16/14)*D19</f>
        <v>0</v>
      </c>
      <c r="E7" s="7">
        <f>(E16/14)*E19</f>
        <v>0</v>
      </c>
      <c r="G7" s="29" t="s">
        <v>2</v>
      </c>
      <c r="H7" s="33">
        <f t="shared" si="0"/>
        <v>0</v>
      </c>
    </row>
    <row r="8" spans="2:8" x14ac:dyDescent="0.25">
      <c r="B8" s="6" t="s">
        <v>3</v>
      </c>
      <c r="C8" s="21">
        <v>0</v>
      </c>
      <c r="D8" s="7">
        <f>IF(OR(((C9-D9)*12)&gt;C21,C8=0),C8,C8-(C21-(C9-D9)*12)/14)</f>
        <v>0</v>
      </c>
      <c r="E8" s="7">
        <f>IF(OR(((D9-E9)*12)&gt;C27,D8=0),D8,D8-(C27-(D9-E9)*12)/14)</f>
        <v>0</v>
      </c>
      <c r="G8" s="29" t="s">
        <v>3</v>
      </c>
      <c r="H8" s="33">
        <f>E8</f>
        <v>0</v>
      </c>
    </row>
    <row r="9" spans="2:8" ht="15.75" thickBot="1" x14ac:dyDescent="0.3">
      <c r="B9" s="6" t="s">
        <v>10</v>
      </c>
      <c r="C9" s="22">
        <v>0</v>
      </c>
      <c r="D9" s="7">
        <f>IF(C9&lt;(C18/12)*0.1,0,(C9-(C18/12)*0.1))</f>
        <v>0</v>
      </c>
      <c r="E9" s="7">
        <f>IF(D9&lt;(C24/12)*0.2,0,(D9-(C24/12)*0.2))</f>
        <v>0</v>
      </c>
      <c r="G9" s="29" t="s">
        <v>10</v>
      </c>
      <c r="H9" s="33">
        <f>E9</f>
        <v>0</v>
      </c>
    </row>
    <row r="10" spans="2:8" x14ac:dyDescent="0.25">
      <c r="B10" s="6" t="s">
        <v>4</v>
      </c>
      <c r="C10" s="7">
        <f>(SUM(C6:C8)/12)*2</f>
        <v>249.87666666666667</v>
      </c>
      <c r="D10" s="7">
        <f>(SUM(D6:D8)/12)*2</f>
        <v>252.37543333333335</v>
      </c>
      <c r="E10" s="7">
        <f>(SUM(E6:E8)/12)*2</f>
        <v>254.39443679999999</v>
      </c>
      <c r="G10" s="29" t="s">
        <v>4</v>
      </c>
      <c r="H10" s="33">
        <f>E10</f>
        <v>254.39443679999999</v>
      </c>
    </row>
    <row r="11" spans="2:8" ht="15.75" thickBot="1" x14ac:dyDescent="0.3">
      <c r="B11" s="6" t="s">
        <v>5</v>
      </c>
      <c r="C11" s="7">
        <f>SUM(C6:C10)</f>
        <v>1749.1366666666668</v>
      </c>
      <c r="D11" s="7">
        <f>SUM(D6:D10)</f>
        <v>1766.6280333333334</v>
      </c>
      <c r="E11" s="7">
        <f>SUM(E6:E10)</f>
        <v>1780.7610576</v>
      </c>
      <c r="G11" s="31" t="s">
        <v>5</v>
      </c>
      <c r="H11" s="34">
        <f>E11</f>
        <v>1780.7610576</v>
      </c>
    </row>
    <row r="12" spans="2:8" x14ac:dyDescent="0.25">
      <c r="B12" s="9"/>
      <c r="C12" s="1"/>
      <c r="D12" s="2"/>
      <c r="E12" s="2"/>
    </row>
    <row r="13" spans="2:8" x14ac:dyDescent="0.25">
      <c r="B13" s="14" t="s">
        <v>17</v>
      </c>
      <c r="C13" s="15"/>
      <c r="D13" s="13">
        <f>(C8-D8)*14+(C9-D9)*12</f>
        <v>0</v>
      </c>
      <c r="E13" s="13">
        <f>(D8-E8)*14+(D9-E9)*12</f>
        <v>0</v>
      </c>
    </row>
    <row r="14" spans="2:8" ht="15.75" thickBot="1" x14ac:dyDescent="0.3"/>
    <row r="15" spans="2:8" ht="15.75" thickBot="1" x14ac:dyDescent="0.3">
      <c r="D15" s="24" t="s">
        <v>6</v>
      </c>
      <c r="E15" s="25" t="s">
        <v>7</v>
      </c>
    </row>
    <row r="16" spans="2:8" ht="15.75" thickBot="1" x14ac:dyDescent="0.3">
      <c r="D16" s="23">
        <v>0</v>
      </c>
      <c r="E16" s="23">
        <v>0</v>
      </c>
    </row>
    <row r="17" spans="2:11" x14ac:dyDescent="0.25">
      <c r="B17" s="3" t="s">
        <v>8</v>
      </c>
      <c r="C17" s="8"/>
    </row>
    <row r="18" spans="2:11" x14ac:dyDescent="0.25">
      <c r="B18" s="3" t="s">
        <v>1</v>
      </c>
      <c r="C18" s="4">
        <f>C6*14*0.01</f>
        <v>209.8964</v>
      </c>
      <c r="D18" s="1" t="s">
        <v>11</v>
      </c>
      <c r="E18" s="1" t="s">
        <v>11</v>
      </c>
      <c r="G18" s="1"/>
    </row>
    <row r="19" spans="2:11" x14ac:dyDescent="0.25">
      <c r="B19" s="3" t="s">
        <v>3</v>
      </c>
      <c r="C19" s="4">
        <f>C8*14*0.01</f>
        <v>0</v>
      </c>
      <c r="D19" s="10">
        <f>IF($C$2&lt;2008,IF(D5&gt;2017,10,D5-2008),D5-$C$2)</f>
        <v>10</v>
      </c>
      <c r="E19" s="10">
        <f>IF($C$2&lt;2008,IF(E5&gt;2017,10,E5-2008),E5-$C$2)</f>
        <v>10</v>
      </c>
    </row>
    <row r="20" spans="2:11" x14ac:dyDescent="0.25">
      <c r="B20" s="5" t="s">
        <v>5</v>
      </c>
      <c r="C20" s="4">
        <f>SUM(C18:C19)</f>
        <v>209.8964</v>
      </c>
      <c r="D20" s="1"/>
      <c r="E20" s="1"/>
    </row>
    <row r="21" spans="2:11" x14ac:dyDescent="0.25">
      <c r="B21" s="12" t="s">
        <v>18</v>
      </c>
      <c r="C21" s="13">
        <f>C20*0.1</f>
        <v>20.989640000000001</v>
      </c>
      <c r="D21" s="2"/>
      <c r="E21" s="2"/>
    </row>
    <row r="23" spans="2:11" x14ac:dyDescent="0.25">
      <c r="B23" s="3" t="s">
        <v>9</v>
      </c>
      <c r="C23" s="8"/>
    </row>
    <row r="24" spans="2:11" x14ac:dyDescent="0.25">
      <c r="B24" s="3" t="s">
        <v>1</v>
      </c>
      <c r="C24" s="4">
        <f>D6*14*0.008</f>
        <v>169.59629120000002</v>
      </c>
    </row>
    <row r="25" spans="2:11" x14ac:dyDescent="0.25">
      <c r="B25" s="3" t="s">
        <v>3</v>
      </c>
      <c r="C25" s="4">
        <f>D8*14*0.008</f>
        <v>0</v>
      </c>
    </row>
    <row r="26" spans="2:11" x14ac:dyDescent="0.25">
      <c r="B26" s="5" t="s">
        <v>5</v>
      </c>
      <c r="C26" s="4">
        <f>SUM(C24:C25)</f>
        <v>169.59629120000002</v>
      </c>
    </row>
    <row r="27" spans="2:11" x14ac:dyDescent="0.25">
      <c r="B27" s="12" t="s">
        <v>18</v>
      </c>
      <c r="C27" s="13">
        <f>C26*0.2</f>
        <v>33.919258240000005</v>
      </c>
    </row>
    <row r="29" spans="2:11" x14ac:dyDescent="0.25">
      <c r="B29" s="26" t="s">
        <v>16</v>
      </c>
      <c r="C29" s="26"/>
      <c r="D29" s="26"/>
      <c r="E29" s="26"/>
      <c r="F29" s="26"/>
      <c r="G29" s="26"/>
      <c r="H29" s="26"/>
      <c r="I29" s="26"/>
      <c r="J29" s="26"/>
      <c r="K29" s="26"/>
    </row>
    <row r="30" spans="2:11" x14ac:dyDescent="0.25">
      <c r="B30" s="26" t="s">
        <v>19</v>
      </c>
      <c r="C30" s="26"/>
      <c r="D30" s="26"/>
      <c r="E30" s="26"/>
      <c r="F30" s="26"/>
      <c r="G30" s="26"/>
      <c r="H30" s="26"/>
      <c r="I30" s="26"/>
      <c r="J30" s="26"/>
      <c r="K30" s="26"/>
    </row>
    <row r="31" spans="2:11" x14ac:dyDescent="0.25">
      <c r="B31" s="26" t="s">
        <v>20</v>
      </c>
      <c r="C31" s="26"/>
      <c r="D31" s="26"/>
      <c r="E31" s="26"/>
      <c r="F31" s="26"/>
      <c r="G31" s="26"/>
      <c r="H31" s="26"/>
      <c r="I31" s="26"/>
      <c r="J31" s="26"/>
      <c r="K31" s="26"/>
    </row>
    <row r="32" spans="2:11" x14ac:dyDescent="0.25">
      <c r="B32" s="26" t="s">
        <v>21</v>
      </c>
      <c r="C32" s="26"/>
      <c r="D32" s="26"/>
      <c r="E32" s="26"/>
      <c r="F32" s="26"/>
      <c r="G32" s="26"/>
      <c r="H32" s="26"/>
      <c r="I32" s="26"/>
      <c r="J32" s="26"/>
      <c r="K32" s="26"/>
    </row>
  </sheetData>
  <mergeCells count="2">
    <mergeCell ref="C4:E4"/>
    <mergeCell ref="G4:H4"/>
  </mergeCells>
  <pageMargins left="0.7" right="0.7" top="0.75" bottom="0.75" header="0.3" footer="0.3"/>
  <ignoredErrors>
    <ignoredError sqref="C10" formulaRange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REF. ACTUALIZACIÓN SALARIO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2018-03-08T09:47:45Z</dcterms:created>
  <dcterms:modified xsi:type="dcterms:W3CDTF">2021-03-08T19:58:18Z</dcterms:modified>
</cp:coreProperties>
</file>