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atil\Desktop\"/>
    </mc:Choice>
  </mc:AlternateContent>
  <xr:revisionPtr revIDLastSave="0" documentId="8_{6E03CB94-5DA7-4AD7-BA31-942761034ECB}" xr6:coauthVersionLast="45" xr6:coauthVersionMax="45" xr10:uidLastSave="{00000000-0000-0000-0000-000000000000}"/>
  <bookViews>
    <workbookView xWindow="-60" yWindow="-60" windowWidth="19320" windowHeight="11460" xr2:uid="{972F36A6-8E3E-4DC7-9F2D-65CB71D7C8E9}"/>
  </bookViews>
  <sheets>
    <sheet name="CÁLCULO REMUNERACIÓ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6" i="1" l="1"/>
  <c r="C8" i="1" s="1"/>
  <c r="C10" i="1" l="1"/>
  <c r="C9" i="1"/>
  <c r="C11" i="1" l="1"/>
  <c r="C12" i="1" s="1"/>
  <c r="C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C3" authorId="0" shapeId="0" xr:uid="{A0812F75-3175-497B-BED2-545A67EE7CB0}">
      <text>
        <r>
          <rPr>
            <b/>
            <sz val="9"/>
            <color indexed="81"/>
            <rFont val="Tahoma"/>
            <family val="2"/>
          </rPr>
          <t>Retribución bruta mensual media útimos 6 meses (incluyendo salario base, complementos y pp pagas extras)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10D9AB94-B8EF-4B13-9148-FFA45FD17333}">
      <text>
        <r>
          <rPr>
            <b/>
            <sz val="9"/>
            <color indexed="81"/>
            <rFont val="Tahoma"/>
            <family val="2"/>
          </rPr>
          <t>Reducción temporal del contrato de trabajo comunicada por CUALTIS</t>
        </r>
      </text>
    </comment>
    <comment ref="C6" authorId="0" shapeId="0" xr:uid="{BF69F625-024A-4E8E-83B4-A8277F130C04}">
      <text>
        <r>
          <rPr>
            <b/>
            <sz val="9"/>
            <color indexed="81"/>
            <rFont val="Tahoma"/>
            <family val="2"/>
          </rPr>
          <t>Salario bruto anual considerando retribución bruta mensual media útimos 6 meses (incluyendo complementos y pp pagas extras)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025381A7-4B73-49A3-98FF-F7B8841626EB}">
      <text>
        <r>
          <rPr>
            <b/>
            <sz val="9"/>
            <color indexed="81"/>
            <rFont val="Tahoma"/>
            <family val="2"/>
          </rPr>
          <t>Máxima aportación del SEPE, teniendo en cuenta: Salario Bruto, Reducción, y Nº de hijos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7A1C22B9-1282-4767-9073-DCDAD9820D26}">
      <text>
        <r>
          <rPr>
            <b/>
            <sz val="9"/>
            <color indexed="81"/>
            <rFont val="Tahoma"/>
            <family val="2"/>
          </rPr>
          <t xml:space="preserve">Umbral de complementación de la remuneración, a partir de este valor no se realiza complementación de salario </t>
        </r>
      </text>
    </comment>
    <comment ref="C12" authorId="0" shapeId="0" xr:uid="{09554CE7-F89A-4471-9CAC-71D70604A2FE}">
      <text>
        <r>
          <rPr>
            <b/>
            <sz val="9"/>
            <color indexed="81"/>
            <rFont val="Tahoma"/>
            <family val="2"/>
          </rPr>
          <t xml:space="preserve">Complementación de salario teniendo en cuenta tramos acumulativos. Con salarios elevados o reducciones pequeñas no existirá complementación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1C4AC955-D83B-4F98-813D-827D5DDC47C3}">
      <text>
        <r>
          <rPr>
            <b/>
            <sz val="9"/>
            <color indexed="81"/>
            <rFont val="Tahoma"/>
            <family val="2"/>
          </rPr>
          <t>Remuneración bruta a percibir, teniendo en cuenta Salario, Prestación SEPE y Complementación de salario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<sst xmlns="http://schemas.openxmlformats.org/spreadsheetml/2006/main" count="21" uniqueCount="20">
  <si>
    <t>REDUCCIÓN</t>
  </si>
  <si>
    <t>HIJOS</t>
  </si>
  <si>
    <t>TRAMOS SALARIO</t>
  </si>
  <si>
    <t>0-16000</t>
  </si>
  <si>
    <t>16000-24000</t>
  </si>
  <si>
    <t>24001-33000</t>
  </si>
  <si>
    <t>&gt;33001</t>
  </si>
  <si>
    <t>CUANTÍA MÁXIMA SEPE</t>
  </si>
  <si>
    <t>Sin hijos/as</t>
  </si>
  <si>
    <t>1 hijo/a</t>
  </si>
  <si>
    <t>2 hijos/as</t>
  </si>
  <si>
    <t>SALARIO CUALTIS</t>
  </si>
  <si>
    <t>REMUNERACIÓN BRUTA</t>
  </si>
  <si>
    <t>PRESTACIÓN SEPE</t>
  </si>
  <si>
    <t>SALARIO CUALTIS+PRESTACIÓN SEPE</t>
  </si>
  <si>
    <t>COMPLEMENTACIÓN DE SALARIO</t>
  </si>
  <si>
    <t>CUANTÍA MÁXIMA PRESTACIÓN SEPE</t>
  </si>
  <si>
    <t>SALARIO BRUTO MENSUAL</t>
  </si>
  <si>
    <t>SALARIO BRUTO ANUAL</t>
  </si>
  <si>
    <t>UMBRAL COMPLEMENTACIÓN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</si>
</sst>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2" fillId="0" borderId="0" xfId="0" applyFont="1" applyFill="1" applyBorder="1"/>
    <xf numFmtId="0" fontId="0" fillId="0" borderId="0" xfId="0" applyFill="1" applyBorder="1"/>
    <xf numFmtId="0" fontId="1" fillId="2" borderId="1" xfId="0" applyFont="1" applyFill="1" applyBorder="1"/>
    <xf numFmtId="0" fontId="1" fillId="2" borderId="3" xfId="0" applyFont="1" applyFill="1" applyBorder="1"/>
    <xf numFmtId="2" fontId="1" fillId="2" borderId="4" xfId="0" applyNumberFormat="1" applyFont="1" applyFill="1" applyBorder="1" applyAlignment="1">
      <alignment horizontal="right"/>
    </xf>
    <xf numFmtId="2" fontId="1" fillId="2" borderId="4" xfId="0" applyNumberFormat="1" applyFont="1" applyFill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9" fontId="1" fillId="2" borderId="4" xfId="0" applyNumberFormat="1" applyFont="1" applyFill="1" applyBorder="1"/>
    <xf numFmtId="9" fontId="1" fillId="2" borderId="6" xfId="0" applyNumberFormat="1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3B26-57FA-4A64-977B-C2C111EB99BE}">
  <dimension ref="B2:J17"/>
  <sheetViews>
    <sheetView tabSelected="1" workbookViewId="0">
      <selection activeCell="D8" sqref="D8"/>
    </sheetView>
  </sheetViews>
  <sheetFormatPr baseColWidth="10" defaultRowHeight="15" x14ac:dyDescent="0.25"/>
  <cols>
    <col min="2" max="2" width="36.42578125" bestFit="1" customWidth="1"/>
    <col min="6" max="6" width="16.7109375" bestFit="1" customWidth="1"/>
    <col min="8" max="8" width="13" customWidth="1"/>
    <col min="9" max="9" width="22" bestFit="1" customWidth="1"/>
    <col min="10" max="10" width="8" bestFit="1" customWidth="1"/>
    <col min="11" max="11" width="16.28515625" customWidth="1"/>
  </cols>
  <sheetData>
    <row r="2" spans="2:10" ht="15.75" thickBot="1" x14ac:dyDescent="0.3"/>
    <row r="3" spans="2:10" x14ac:dyDescent="0.25">
      <c r="B3" s="4" t="s">
        <v>17</v>
      </c>
      <c r="C3" s="16">
        <v>0</v>
      </c>
      <c r="F3" s="14" t="s">
        <v>2</v>
      </c>
      <c r="G3" s="15"/>
      <c r="I3" s="14" t="s">
        <v>7</v>
      </c>
      <c r="J3" s="15"/>
    </row>
    <row r="4" spans="2:10" x14ac:dyDescent="0.25">
      <c r="B4" s="5" t="s">
        <v>0</v>
      </c>
      <c r="C4" s="17">
        <v>70</v>
      </c>
      <c r="F4" s="5" t="s">
        <v>3</v>
      </c>
      <c r="G4" s="10">
        <v>0.95</v>
      </c>
      <c r="I4" s="5" t="s">
        <v>8</v>
      </c>
      <c r="J4" s="12">
        <v>1098.0899999999999</v>
      </c>
    </row>
    <row r="5" spans="2:10" x14ac:dyDescent="0.25">
      <c r="B5" s="5" t="s">
        <v>1</v>
      </c>
      <c r="C5" s="17" t="s">
        <v>9</v>
      </c>
      <c r="F5" s="5" t="s">
        <v>4</v>
      </c>
      <c r="G5" s="10">
        <v>0.9</v>
      </c>
      <c r="I5" s="5" t="s">
        <v>9</v>
      </c>
      <c r="J5" s="12">
        <v>1254.96</v>
      </c>
    </row>
    <row r="6" spans="2:10" ht="15.75" thickBot="1" x14ac:dyDescent="0.3">
      <c r="B6" s="5" t="s">
        <v>18</v>
      </c>
      <c r="C6" s="6">
        <f>C3*12</f>
        <v>0</v>
      </c>
      <c r="F6" s="5" t="s">
        <v>5</v>
      </c>
      <c r="G6" s="10">
        <v>0.85</v>
      </c>
      <c r="I6" s="8" t="s">
        <v>10</v>
      </c>
      <c r="J6" s="13">
        <v>1411.83</v>
      </c>
    </row>
    <row r="7" spans="2:10" ht="15.75" thickBot="1" x14ac:dyDescent="0.3">
      <c r="B7" s="5" t="s">
        <v>16</v>
      </c>
      <c r="C7" s="6">
        <f>VLOOKUP(C5,I4:J6,2,FALSE)*(C4/100)</f>
        <v>878.47199999999998</v>
      </c>
      <c r="F7" s="8" t="s">
        <v>6</v>
      </c>
      <c r="G7" s="11">
        <v>0.6</v>
      </c>
    </row>
    <row r="8" spans="2:10" x14ac:dyDescent="0.25">
      <c r="B8" s="5" t="s">
        <v>19</v>
      </c>
      <c r="C8" s="7">
        <f>(IF(AND(C6&gt;=0,C6&lt;=16000),C6*G4,IF(AND(C6&gt;=16001,C6&lt;=24000),(16000*G4+(C6-16000)*G5),IF(AND(C6&gt;=24001,C6&lt;=33000),(16000*G4+8000*G5+(C6-24000)*G6),IF(AND(C6&gt;=33001),16000*G4+8000*G5+9000*G6+(C6-33000)*G7)))))/12</f>
        <v>0</v>
      </c>
    </row>
    <row r="9" spans="2:10" x14ac:dyDescent="0.25">
      <c r="B9" s="5" t="s">
        <v>11</v>
      </c>
      <c r="C9" s="7">
        <f>C3*((100-C4)/100)</f>
        <v>0</v>
      </c>
    </row>
    <row r="10" spans="2:10" x14ac:dyDescent="0.25">
      <c r="B10" s="5" t="s">
        <v>13</v>
      </c>
      <c r="C10" s="7">
        <f>IF(OR(C3*(C4/100)*(70/100)&gt;C7),C7,IF(OR(C3*(C4/100)*(70/100)&lt;C7),C3*(C4/100)*(70/100)))</f>
        <v>0</v>
      </c>
    </row>
    <row r="11" spans="2:10" x14ac:dyDescent="0.25">
      <c r="B11" s="5" t="s">
        <v>14</v>
      </c>
      <c r="C11" s="7">
        <f>C9+C10</f>
        <v>0</v>
      </c>
    </row>
    <row r="12" spans="2:10" x14ac:dyDescent="0.25">
      <c r="B12" s="5" t="s">
        <v>15</v>
      </c>
      <c r="C12" s="7" t="b">
        <f>IF(OR(C8-C11&gt;0),C8-C11,IF(OR(C8-C11&lt;0),0))</f>
        <v>0</v>
      </c>
    </row>
    <row r="13" spans="2:10" ht="15.75" thickBot="1" x14ac:dyDescent="0.3">
      <c r="B13" s="8" t="s">
        <v>12</v>
      </c>
      <c r="C13" s="9">
        <f>C11+C12</f>
        <v>0</v>
      </c>
    </row>
    <row r="15" spans="2:10" x14ac:dyDescent="0.25">
      <c r="B15" s="2"/>
      <c r="C15" s="2"/>
      <c r="D15" s="2"/>
      <c r="E15" s="2"/>
      <c r="F15" s="2"/>
      <c r="G15" s="3"/>
      <c r="H15" s="3"/>
      <c r="I15" s="3"/>
    </row>
    <row r="16" spans="2:10" x14ac:dyDescent="0.25">
      <c r="B16" s="2"/>
      <c r="C16" s="2"/>
      <c r="D16" s="2"/>
      <c r="E16" s="2"/>
      <c r="F16" s="2"/>
      <c r="G16" s="2"/>
      <c r="H16" s="2"/>
      <c r="I16" s="2"/>
    </row>
    <row r="17" spans="2:9" x14ac:dyDescent="0.25">
      <c r="B17" s="1"/>
      <c r="C17" s="1"/>
      <c r="D17" s="1"/>
      <c r="E17" s="1"/>
      <c r="F17" s="1"/>
      <c r="G17" s="1"/>
      <c r="H17" s="1"/>
      <c r="I17" s="1"/>
    </row>
  </sheetData>
  <sheetProtection sheet="1" objects="1" scenarios="1"/>
  <mergeCells count="2">
    <mergeCell ref="F3:G3"/>
    <mergeCell ref="I3:J3"/>
  </mergeCells>
  <dataValidations count="1">
    <dataValidation type="list" allowBlank="1" showInputMessage="1" showErrorMessage="1" sqref="C5" xr:uid="{F9717261-A72A-4B7A-888E-175B52C44BA8}">
      <formula1>$I$4:$I$6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REMUNERACIÓN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portatil</cp:lastModifiedBy>
  <dcterms:created xsi:type="dcterms:W3CDTF">2020-04-11T09:22:29Z</dcterms:created>
  <dcterms:modified xsi:type="dcterms:W3CDTF">2020-04-15T11:32:35Z</dcterms:modified>
</cp:coreProperties>
</file>